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ttnetsystems.sharepoint.com/sites/Management2/Rapoarte BVB/Rapoarte/201113 - Raport Q3 2020/"/>
    </mc:Choice>
  </mc:AlternateContent>
  <xr:revisionPtr revIDLastSave="123" documentId="8_{CA82DEA2-FDBE-5B45-8616-F52123C4672C}" xr6:coauthVersionLast="45" xr6:coauthVersionMax="45" xr10:uidLastSave="{C2CBC803-3A66-9B46-B2C1-17D75E7CC214}"/>
  <bookViews>
    <workbookView xWindow="0" yWindow="460" windowWidth="35840" windowHeight="20720" xr2:uid="{FF412F37-3EEF-5843-A549-662925B1B13F}"/>
  </bookViews>
  <sheets>
    <sheet name="SOCI" sheetId="1" r:id="rId1"/>
    <sheet name="SOFP" sheetId="2" r:id="rId2"/>
    <sheet name="SOCF" sheetId="3" r:id="rId3"/>
    <sheet name="SOC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C17" i="1"/>
  <c r="E12" i="1"/>
  <c r="C12" i="1"/>
  <c r="C37" i="3" l="1"/>
  <c r="E37" i="3"/>
  <c r="E26" i="3"/>
  <c r="C26" i="3"/>
  <c r="E13" i="3"/>
  <c r="E17" i="3" s="1"/>
  <c r="E19" i="3" s="1"/>
  <c r="C13" i="3"/>
  <c r="C17" i="3" s="1"/>
  <c r="C19" i="3" s="1"/>
  <c r="E41" i="2"/>
  <c r="C41" i="2"/>
  <c r="C33" i="2"/>
  <c r="E33" i="2"/>
  <c r="E24" i="2"/>
  <c r="E26" i="2" s="1"/>
  <c r="C24" i="2"/>
  <c r="C26" i="2" s="1"/>
  <c r="E15" i="2"/>
  <c r="C15" i="2"/>
  <c r="C10" i="2"/>
  <c r="E10" i="2"/>
  <c r="C6" i="1"/>
  <c r="E42" i="2" l="1"/>
  <c r="E44" i="2" s="1"/>
  <c r="C42" i="2"/>
  <c r="C44" i="2" s="1"/>
  <c r="E16" i="2"/>
  <c r="C16" i="2"/>
  <c r="C39" i="3"/>
  <c r="C41" i="3" s="1"/>
  <c r="E39" i="3"/>
  <c r="E41" i="3" s="1"/>
  <c r="E6" i="1"/>
  <c r="E20" i="1" s="1"/>
  <c r="E23" i="1" s="1"/>
  <c r="C20" i="1"/>
  <c r="C23" i="1" l="1"/>
</calcChain>
</file>

<file path=xl/sharedStrings.xml><?xml version="1.0" encoding="utf-8"?>
<sst xmlns="http://schemas.openxmlformats.org/spreadsheetml/2006/main" count="118" uniqueCount="99">
  <si>
    <t>Venituri din contracte cu clientii</t>
  </si>
  <si>
    <t>Alte venituri</t>
  </si>
  <si>
    <t>Castig/(pierdere) titluri puse in echivalenta</t>
  </si>
  <si>
    <t>Profit brut</t>
  </si>
  <si>
    <t>Impozit pe profit</t>
  </si>
  <si>
    <t>Profit net</t>
  </si>
  <si>
    <t xml:space="preserve">Costul vânzărilor </t>
  </si>
  <si>
    <t>Marja bruta</t>
  </si>
  <si>
    <t>Costuri de vanzare/distributie</t>
  </si>
  <si>
    <t>Cheltuieli administrative</t>
  </si>
  <si>
    <t>Venituri financiare</t>
  </si>
  <si>
    <t>Cheltuieli financiare</t>
  </si>
  <si>
    <t>Profit net atribuibil societatii mama</t>
  </si>
  <si>
    <t>Interese care nu controleaza</t>
  </si>
  <si>
    <t>SOFP</t>
  </si>
  <si>
    <t>Fond comercial</t>
  </si>
  <si>
    <t>Alte imobilizari necorporale</t>
  </si>
  <si>
    <t>Imobilizari corporale</t>
  </si>
  <si>
    <t>Titluri puse in echivalenta</t>
  </si>
  <si>
    <t>Alte imobilizari financiare</t>
  </si>
  <si>
    <t>Impozit amanat</t>
  </si>
  <si>
    <t>Total active imobilizate</t>
  </si>
  <si>
    <t>Stocuri</t>
  </si>
  <si>
    <t>Creante comerciale si alte creante</t>
  </si>
  <si>
    <t>Numerar si echivalente</t>
  </si>
  <si>
    <t>Total active circulante</t>
  </si>
  <si>
    <t>Total active</t>
  </si>
  <si>
    <t>Capital social</t>
  </si>
  <si>
    <t>Prime de emisiune</t>
  </si>
  <si>
    <t>Alte elemente de capitaluri proprii</t>
  </si>
  <si>
    <t>Rezerve legale</t>
  </si>
  <si>
    <t>Rezultat reportat</t>
  </si>
  <si>
    <t>Rezultat curent</t>
  </si>
  <si>
    <t>Total capitaluri</t>
  </si>
  <si>
    <t>Interese minoritare</t>
  </si>
  <si>
    <t>Total capitaluri proprii</t>
  </si>
  <si>
    <t>Împrumuturi din emisiuni de obligațiuni</t>
  </si>
  <si>
    <t>Împrumuturi bancare</t>
  </si>
  <si>
    <t>Datorii Leasing</t>
  </si>
  <si>
    <t>Datorii pe termen lung</t>
  </si>
  <si>
    <t>Total datorii pe termen lung</t>
  </si>
  <si>
    <t>Dividende de plata</t>
  </si>
  <si>
    <t>Datorii privind impozitul pe profit</t>
  </si>
  <si>
    <t>Datorii comerciale si alte datorii</t>
  </si>
  <si>
    <t>Total datorii pe termen scurt</t>
  </si>
  <si>
    <t>Total datorii</t>
  </si>
  <si>
    <t>Total capitaluri si datorii</t>
  </si>
  <si>
    <t>SOCF</t>
  </si>
  <si>
    <t xml:space="preserve">Fluxuri de numerar din activitati de exploatare:  </t>
  </si>
  <si>
    <t>Ajustari pentru:</t>
  </si>
  <si>
    <t xml:space="preserve">      Cheltuieli cu amortizarea</t>
  </si>
  <si>
    <t xml:space="preserve">      Beneficii acordate angajaților SOP</t>
  </si>
  <si>
    <t xml:space="preserve">      Ajustari pentru deprecierea creantelor</t>
  </si>
  <si>
    <t xml:space="preserve">      Cheltuieli privind dobanzile si alte costuri financiare</t>
  </si>
  <si>
    <t xml:space="preserve">      Venituri din dobanda si alte venituri financiare</t>
  </si>
  <si>
    <t xml:space="preserve">      Câștig titluri puse in echivalenta</t>
  </si>
  <si>
    <t>Profit din exploatare inainte de variatia capitalului circulant</t>
  </si>
  <si>
    <t xml:space="preserve">      Variatia soldurilor conturilor de creante comerciale si alte creante </t>
  </si>
  <si>
    <t xml:space="preserve">      Variatia soldurilor conturilor de stocuri</t>
  </si>
  <si>
    <t xml:space="preserve">      Variatia soldurilor conturilor de datorii comerciale si alte datorii</t>
  </si>
  <si>
    <t>Numerar generat din exploatare</t>
  </si>
  <si>
    <t>Impozit pe profit platit</t>
  </si>
  <si>
    <t xml:space="preserve">Numerar net din activitati de exploatare       </t>
  </si>
  <si>
    <t xml:space="preserve">Fluxuri de numerar din activitati de investitie:  </t>
  </si>
  <si>
    <t>Plati pentru achizitionarea de filiale, mai putin numerar achizitionat</t>
  </si>
  <si>
    <t>Achizitii de fond comercial</t>
  </si>
  <si>
    <t>Achizitii de imobilizari corporale si necorporale</t>
  </si>
  <si>
    <t xml:space="preserve">Dobanzi incasate   </t>
  </si>
  <si>
    <t>Numerar net din activitati de investitie</t>
  </si>
  <si>
    <t>Fluxuri de numerar din activitati de finantare:</t>
  </si>
  <si>
    <t>Incasari din emisiunea de actiuni</t>
  </si>
  <si>
    <t>Achizitii actiuni proprii</t>
  </si>
  <si>
    <t>Rambursari de imprumuturi bancare</t>
  </si>
  <si>
    <t>Incasari din emisiunea de obligatiuni</t>
  </si>
  <si>
    <t>Rambursari din emisiunea de obligatiuni</t>
  </si>
  <si>
    <t>Plati datorii leasing</t>
  </si>
  <si>
    <t>Dobanzi platite</t>
  </si>
  <si>
    <t>Dividende platite</t>
  </si>
  <si>
    <t>Numerar net din activitati de finantare</t>
  </si>
  <si>
    <t>Cresterea neta a numerarului si echivalentelor de numerar</t>
  </si>
  <si>
    <t>Numerar si echivalente de numerar la inceputul exercitiului financiar</t>
  </si>
  <si>
    <t>Numerar si echivalentele de numerar la sfarsitul exercitiului financiar</t>
  </si>
  <si>
    <t>SOCI</t>
  </si>
  <si>
    <t>Alte elemente ale rezultatul global</t>
  </si>
  <si>
    <t>Total Rezultat global</t>
  </si>
  <si>
    <t>Tranzactii cu actionarii</t>
  </si>
  <si>
    <t>Majorare capital social</t>
  </si>
  <si>
    <t>Beneficii acordate angajaților SOP</t>
  </si>
  <si>
    <t>Contributii ale actionarilor</t>
  </si>
  <si>
    <t>Interes minoritare achizitii</t>
  </si>
  <si>
    <t>Repartizare rezerva legala</t>
  </si>
  <si>
    <t>Majorare capital social 1</t>
  </si>
  <si>
    <t>Majorare capital social 2</t>
  </si>
  <si>
    <t>Majorare capital social 3</t>
  </si>
  <si>
    <t>Majorare capital social 4</t>
  </si>
  <si>
    <t>Repartizare  dividende</t>
  </si>
  <si>
    <t>SOCE</t>
  </si>
  <si>
    <t>EBIT</t>
  </si>
  <si>
    <t>Profit net, din care: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</si>
</sst>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)_ ;_ * \(#,##0.00\)_ ;_ * &quot;-&quot;??_)_ ;_ @_ "/>
    <numFmt numFmtId="164" formatCode="[$-409]d/mmm/yy;@"/>
    <numFmt numFmtId="165" formatCode="_(* #,##0.00_);_(* \(#,##0.00\);_(* &quot;-&quot;??_);_(@_)"/>
    <numFmt numFmtId="166" formatCode="_(* #,##0_);_(* \(#,##0\);_(* &quot;-&quot;??_);_(@_)"/>
    <numFmt numFmtId="167" formatCode="_ * #,##0_)_ ;_ * \(#,##0\)_ ;_ * &quot;-&quot;??_)_ ;_ @_ "/>
    <numFmt numFmtId="168" formatCode="[$-409]dd/mmm/yy;@"/>
  </numFmts>
  <fonts count="19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  <charset val="238"/>
      <scheme val="minor"/>
    </font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b/>
      <i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 applyNumberFormat="0" applyFont="0" applyFill="0" applyBorder="0" applyProtection="0">
      <alignment vertical="center"/>
    </xf>
    <xf numFmtId="0" fontId="7" fillId="0" borderId="0"/>
    <xf numFmtId="0" fontId="7" fillId="0" borderId="0"/>
  </cellStyleXfs>
  <cellXfs count="50">
    <xf numFmtId="0" fontId="0" fillId="0" borderId="0" xfId="0"/>
    <xf numFmtId="164" fontId="2" fillId="2" borderId="0" xfId="0" applyNumberFormat="1" applyFont="1" applyFill="1"/>
    <xf numFmtId="0" fontId="3" fillId="0" borderId="0" xfId="0" applyFont="1"/>
    <xf numFmtId="166" fontId="3" fillId="0" borderId="0" xfId="1" applyNumberFormat="1" applyFont="1"/>
    <xf numFmtId="0" fontId="4" fillId="0" borderId="0" xfId="0" applyFont="1"/>
    <xf numFmtId="166" fontId="4" fillId="0" borderId="0" xfId="0" applyNumberFormat="1" applyFont="1"/>
    <xf numFmtId="166" fontId="4" fillId="0" borderId="0" xfId="1" applyNumberFormat="1" applyFont="1"/>
    <xf numFmtId="14" fontId="3" fillId="0" borderId="0" xfId="0" applyNumberFormat="1" applyFont="1"/>
    <xf numFmtId="165" fontId="3" fillId="0" borderId="0" xfId="1" applyFont="1"/>
    <xf numFmtId="166" fontId="3" fillId="0" borderId="0" xfId="0" applyNumberFormat="1" applyFont="1"/>
    <xf numFmtId="166" fontId="4" fillId="0" borderId="0" xfId="1" applyNumberFormat="1" applyFont="1" applyBorder="1"/>
    <xf numFmtId="0" fontId="5" fillId="0" borderId="0" xfId="2"/>
    <xf numFmtId="167" fontId="5" fillId="0" borderId="0" xfId="3" applyNumberFormat="1" applyFont="1"/>
    <xf numFmtId="165" fontId="3" fillId="0" borderId="0" xfId="0" applyNumberFormat="1" applyFont="1"/>
    <xf numFmtId="166" fontId="8" fillId="0" borderId="0" xfId="0" applyNumberFormat="1" applyFont="1"/>
    <xf numFmtId="0" fontId="8" fillId="0" borderId="0" xfId="0" applyFont="1"/>
    <xf numFmtId="0" fontId="9" fillId="0" borderId="0" xfId="6" applyFont="1"/>
    <xf numFmtId="0" fontId="10" fillId="0" borderId="0" xfId="6" applyFont="1"/>
    <xf numFmtId="166" fontId="11" fillId="0" borderId="0" xfId="0" applyNumberFormat="1" applyFont="1"/>
    <xf numFmtId="166" fontId="12" fillId="0" borderId="0" xfId="0" applyNumberFormat="1" applyFont="1"/>
    <xf numFmtId="0" fontId="13" fillId="0" borderId="0" xfId="6" applyFont="1"/>
    <xf numFmtId="0" fontId="11" fillId="0" borderId="0" xfId="6" applyFont="1"/>
    <xf numFmtId="0" fontId="12" fillId="0" borderId="0" xfId="0" applyFont="1"/>
    <xf numFmtId="0" fontId="14" fillId="0" borderId="0" xfId="6" applyFont="1"/>
    <xf numFmtId="166" fontId="11" fillId="0" borderId="0" xfId="1" applyNumberFormat="1" applyFont="1"/>
    <xf numFmtId="0" fontId="13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166" fontId="15" fillId="0" borderId="1" xfId="0" applyNumberFormat="1" applyFont="1" applyBorder="1"/>
    <xf numFmtId="0" fontId="16" fillId="0" borderId="0" xfId="0" applyFont="1" applyAlignment="1">
      <alignment horizontal="right"/>
    </xf>
    <xf numFmtId="168" fontId="16" fillId="0" borderId="0" xfId="0" applyNumberFormat="1" applyFont="1"/>
    <xf numFmtId="166" fontId="16" fillId="0" borderId="2" xfId="1" applyNumberFormat="1" applyFont="1" applyFill="1" applyBorder="1"/>
    <xf numFmtId="166" fontId="16" fillId="0" borderId="2" xfId="0" applyNumberFormat="1" applyFont="1" applyBorder="1"/>
    <xf numFmtId="165" fontId="15" fillId="0" borderId="0" xfId="1" applyFont="1" applyFill="1" applyBorder="1"/>
    <xf numFmtId="166" fontId="15" fillId="0" borderId="0" xfId="1" applyNumberFormat="1" applyFont="1" applyFill="1" applyBorder="1"/>
    <xf numFmtId="166" fontId="16" fillId="0" borderId="0" xfId="1" applyNumberFormat="1" applyFont="1" applyFill="1" applyBorder="1"/>
    <xf numFmtId="166" fontId="16" fillId="0" borderId="0" xfId="0" applyNumberFormat="1" applyFont="1"/>
    <xf numFmtId="165" fontId="15" fillId="0" borderId="1" xfId="1" applyFont="1" applyFill="1" applyBorder="1"/>
    <xf numFmtId="165" fontId="16" fillId="0" borderId="1" xfId="1" applyFont="1" applyFill="1" applyBorder="1"/>
    <xf numFmtId="166" fontId="16" fillId="0" borderId="1" xfId="0" applyNumberFormat="1" applyFont="1" applyBorder="1"/>
    <xf numFmtId="165" fontId="16" fillId="0" borderId="0" xfId="1" applyFont="1" applyFill="1" applyBorder="1"/>
    <xf numFmtId="0" fontId="17" fillId="0" borderId="0" xfId="0" applyFont="1" applyAlignment="1">
      <alignment horizontal="right"/>
    </xf>
    <xf numFmtId="166" fontId="15" fillId="0" borderId="1" xfId="1" applyNumberFormat="1" applyFont="1" applyFill="1" applyBorder="1"/>
    <xf numFmtId="0" fontId="15" fillId="3" borderId="0" xfId="0" applyFont="1" applyFill="1"/>
    <xf numFmtId="0" fontId="15" fillId="0" borderId="0" xfId="0" applyFont="1" applyFill="1"/>
    <xf numFmtId="166" fontId="18" fillId="0" borderId="0" xfId="0" applyNumberFormat="1" applyFont="1" applyFill="1"/>
    <xf numFmtId="0" fontId="16" fillId="0" borderId="0" xfId="0" applyFont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/>
    </xf>
    <xf numFmtId="165" fontId="2" fillId="2" borderId="0" xfId="1" applyFont="1" applyFill="1"/>
  </cellXfs>
  <cellStyles count="7">
    <cellStyle name="Comma" xfId="1" builtinId="3"/>
    <cellStyle name="Comma 2" xfId="4" xr:uid="{27251007-5D84-2B46-B019-075EC73FCA3D}"/>
    <cellStyle name="Comma 4" xfId="3" xr:uid="{4C30B171-2B3B-3B4F-A00E-9F3AC4719712}"/>
    <cellStyle name="Normal" xfId="0" builtinId="0"/>
    <cellStyle name="Normal 2" xfId="5" xr:uid="{404324F4-6513-1341-A853-F33A01A9DA82}"/>
    <cellStyle name="Normal 2 4" xfId="6" xr:uid="{A91CB905-BA90-FA41-8B89-437301FB65CB}"/>
    <cellStyle name="Normal 6" xfId="2" xr:uid="{2866D5DF-973A-3643-8CDE-8B20C84F99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01920-D2BC-E044-9E30-21FEED605207}">
  <dimension ref="B1:J25"/>
  <sheetViews>
    <sheetView tabSelected="1" zoomScale="110" zoomScaleNormal="110" workbookViewId="0">
      <pane xSplit="2" ySplit="1" topLeftCell="C2" activePane="bottomRight" state="frozen"/>
      <selection activeCell="G71" sqref="G71"/>
      <selection pane="topRight" activeCell="G71" sqref="G71"/>
      <selection pane="bottomLeft" activeCell="G71" sqref="G71"/>
      <selection pane="bottomRight"/>
    </sheetView>
  </sheetViews>
  <sheetFormatPr baseColWidth="10" defaultColWidth="9.1640625" defaultRowHeight="14"/>
  <cols>
    <col min="1" max="1" width="11" style="2" customWidth="1"/>
    <col min="2" max="2" width="40.33203125" style="2" bestFit="1" customWidth="1"/>
    <col min="3" max="3" width="15.83203125" style="2" customWidth="1"/>
    <col min="4" max="4" width="3" style="2" bestFit="1" customWidth="1"/>
    <col min="5" max="5" width="18.6640625" style="2" customWidth="1"/>
    <col min="6" max="6" width="3" style="2" bestFit="1" customWidth="1"/>
    <col min="7" max="7" width="10.5" style="2" bestFit="1" customWidth="1"/>
    <col min="8" max="8" width="11" style="2" bestFit="1" customWidth="1"/>
    <col min="9" max="11" width="12.5" style="2" bestFit="1" customWidth="1"/>
    <col min="12" max="12" width="9.1640625" style="2"/>
    <col min="13" max="13" width="11.5" style="2" bestFit="1" customWidth="1"/>
    <col min="14" max="16384" width="9.1640625" style="2"/>
  </cols>
  <sheetData>
    <row r="1" spans="2:10">
      <c r="B1" s="4"/>
      <c r="C1" s="6"/>
      <c r="E1" s="6"/>
    </row>
    <row r="2" spans="2:10">
      <c r="B2" s="1" t="s">
        <v>82</v>
      </c>
      <c r="C2" s="1">
        <v>44104</v>
      </c>
      <c r="D2" s="1"/>
      <c r="E2" s="1">
        <v>43738</v>
      </c>
      <c r="F2" s="1"/>
    </row>
    <row r="3" spans="2:10">
      <c r="B3" s="2" t="s">
        <v>0</v>
      </c>
      <c r="C3" s="3">
        <v>75779177.789999992</v>
      </c>
      <c r="E3" s="3">
        <v>55571118.970000006</v>
      </c>
    </row>
    <row r="4" spans="2:10">
      <c r="C4" s="3"/>
      <c r="E4" s="3"/>
    </row>
    <row r="5" spans="2:10">
      <c r="B5" s="2" t="s">
        <v>6</v>
      </c>
      <c r="C5" s="3">
        <v>-61813522.18</v>
      </c>
      <c r="E5" s="3">
        <v>-49366553.32</v>
      </c>
    </row>
    <row r="6" spans="2:10">
      <c r="B6" s="4" t="s">
        <v>7</v>
      </c>
      <c r="C6" s="5">
        <f>SUM(C3:C5)</f>
        <v>13965655.609999992</v>
      </c>
      <c r="D6" s="4"/>
      <c r="E6" s="5">
        <f>SUM(E3:E5)</f>
        <v>6204565.650000006</v>
      </c>
      <c r="F6" s="4"/>
    </row>
    <row r="8" spans="2:10">
      <c r="B8" s="2" t="s">
        <v>1</v>
      </c>
      <c r="C8" s="3">
        <v>422479.19999999995</v>
      </c>
      <c r="E8" s="3">
        <v>523644.50000000006</v>
      </c>
    </row>
    <row r="9" spans="2:10">
      <c r="B9" s="2" t="s">
        <v>8</v>
      </c>
      <c r="C9" s="3">
        <v>-6037910.6900000004</v>
      </c>
      <c r="E9" s="3">
        <v>-4725507.91</v>
      </c>
      <c r="I9" s="7"/>
      <c r="J9" s="8"/>
    </row>
    <row r="10" spans="2:10">
      <c r="B10" s="2" t="s">
        <v>9</v>
      </c>
      <c r="C10" s="3">
        <v>-8114585.5493300073</v>
      </c>
      <c r="E10" s="3">
        <v>-8220100.7617278229</v>
      </c>
    </row>
    <row r="11" spans="2:10">
      <c r="C11" s="3"/>
      <c r="E11" s="3"/>
    </row>
    <row r="12" spans="2:10">
      <c r="B12" s="1" t="s">
        <v>97</v>
      </c>
      <c r="C12" s="49">
        <f>SUM(C6:C10)</f>
        <v>235638.57066998351</v>
      </c>
      <c r="D12" s="1"/>
      <c r="E12" s="49">
        <f>SUM(E6:E10)</f>
        <v>-6217398.5217278171</v>
      </c>
    </row>
    <row r="13" spans="2:10">
      <c r="I13" s="7"/>
    </row>
    <row r="14" spans="2:10">
      <c r="B14" s="2" t="s">
        <v>2</v>
      </c>
      <c r="C14" s="9">
        <v>-302315.61212402</v>
      </c>
      <c r="E14" s="9">
        <v>15724.903073819998</v>
      </c>
    </row>
    <row r="15" spans="2:10">
      <c r="B15" s="2" t="s">
        <v>10</v>
      </c>
      <c r="C15" s="3">
        <v>137571.05999999994</v>
      </c>
      <c r="E15" s="3">
        <v>173565.92000000004</v>
      </c>
    </row>
    <row r="16" spans="2:10">
      <c r="B16" s="2" t="s">
        <v>11</v>
      </c>
      <c r="C16" s="9">
        <v>-3389293.0335060749</v>
      </c>
      <c r="E16" s="9">
        <v>-2757507.1515740948</v>
      </c>
    </row>
    <row r="17" spans="2:9">
      <c r="B17" s="4" t="s">
        <v>3</v>
      </c>
      <c r="C17" s="5">
        <f>SUM(C12:C16)</f>
        <v>-3318399.0149601116</v>
      </c>
      <c r="E17" s="5">
        <f>SUM(E12:E16)</f>
        <v>-8785614.8502280917</v>
      </c>
    </row>
    <row r="19" spans="2:9">
      <c r="B19" s="2" t="s">
        <v>4</v>
      </c>
      <c r="C19" s="9">
        <v>300171.89563481609</v>
      </c>
      <c r="E19" s="9">
        <v>1234159.1406828668</v>
      </c>
    </row>
    <row r="20" spans="2:9">
      <c r="B20" s="1" t="s">
        <v>98</v>
      </c>
      <c r="C20" s="49">
        <f>+C19+C17</f>
        <v>-3018227.1193252956</v>
      </c>
      <c r="D20" s="1"/>
      <c r="E20" s="49">
        <f>+E19+E17</f>
        <v>-7551455.7095452249</v>
      </c>
      <c r="G20" s="9"/>
    </row>
    <row r="21" spans="2:9">
      <c r="B21" s="4"/>
      <c r="C21" s="10"/>
      <c r="E21" s="10"/>
    </row>
    <row r="22" spans="2:9" ht="16">
      <c r="B22" s="2" t="s">
        <v>12</v>
      </c>
      <c r="C22" s="3">
        <v>-3151782.3890112876</v>
      </c>
      <c r="E22" s="3">
        <v>-7581611.0938992267</v>
      </c>
      <c r="G22" s="11"/>
      <c r="H22" s="11"/>
      <c r="I22" s="11"/>
    </row>
    <row r="23" spans="2:9">
      <c r="B23" s="2" t="s">
        <v>13</v>
      </c>
      <c r="C23" s="9">
        <f>-C22+C20</f>
        <v>133555.26968599204</v>
      </c>
      <c r="E23" s="9">
        <f>-E22+E20</f>
        <v>30155.384354001842</v>
      </c>
    </row>
    <row r="25" spans="2:9" ht="16">
      <c r="B25" s="4"/>
      <c r="C25" s="6"/>
      <c r="E25" s="6"/>
      <c r="G25" s="11"/>
      <c r="H25" s="11"/>
      <c r="I25" s="1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3EA86-A4BD-764E-B3A5-FBC3C93A1E6C}">
  <dimension ref="A2:J45"/>
  <sheetViews>
    <sheetView zoomScale="110" zoomScaleNormal="110" workbookViewId="0">
      <pane xSplit="2" ySplit="2" topLeftCell="C3" activePane="bottomRight" state="frozen"/>
      <selection activeCell="G71" sqref="G71"/>
      <selection pane="topRight" activeCell="G71" sqref="G71"/>
      <selection pane="bottomLeft" activeCell="G71" sqref="G71"/>
      <selection pane="bottomRight" activeCell="K14" sqref="K14"/>
    </sheetView>
  </sheetViews>
  <sheetFormatPr baseColWidth="10" defaultColWidth="9.1640625" defaultRowHeight="14"/>
  <cols>
    <col min="1" max="1" width="11" style="2" customWidth="1"/>
    <col min="2" max="2" width="40.33203125" style="2" bestFit="1" customWidth="1"/>
    <col min="3" max="3" width="15.83203125" style="2" customWidth="1"/>
    <col min="4" max="4" width="3" style="2" bestFit="1" customWidth="1"/>
    <col min="5" max="5" width="13.5" style="2" bestFit="1" customWidth="1"/>
    <col min="6" max="6" width="3" style="2" bestFit="1" customWidth="1"/>
    <col min="7" max="7" width="10.5" style="2" bestFit="1" customWidth="1"/>
    <col min="8" max="8" width="11" style="2" bestFit="1" customWidth="1"/>
    <col min="9" max="11" width="12.5" style="2" bestFit="1" customWidth="1"/>
    <col min="12" max="12" width="9.1640625" style="2"/>
    <col min="13" max="13" width="11.5" style="2" bestFit="1" customWidth="1"/>
    <col min="14" max="16384" width="9.1640625" style="2"/>
  </cols>
  <sheetData>
    <row r="2" spans="2:10" ht="16">
      <c r="B2" s="1" t="s">
        <v>14</v>
      </c>
      <c r="C2" s="1">
        <v>44104</v>
      </c>
      <c r="D2" s="1"/>
      <c r="E2" s="1">
        <v>43830</v>
      </c>
      <c r="F2" s="1"/>
      <c r="G2" s="12"/>
      <c r="H2" s="12"/>
      <c r="I2" s="12"/>
      <c r="J2" s="12"/>
    </row>
    <row r="3" spans="2:10" ht="16">
      <c r="G3" s="12"/>
      <c r="H3" s="12"/>
      <c r="I3" s="12"/>
      <c r="J3" s="12"/>
    </row>
    <row r="4" spans="2:10" ht="16">
      <c r="B4" s="2" t="s">
        <v>15</v>
      </c>
      <c r="C4" s="9">
        <v>17701642.929867852</v>
      </c>
      <c r="E4" s="9">
        <v>17701642.929867852</v>
      </c>
      <c r="G4" s="12"/>
      <c r="H4" s="12"/>
      <c r="I4" s="12"/>
      <c r="J4" s="12"/>
    </row>
    <row r="5" spans="2:10" ht="16">
      <c r="B5" s="2" t="s">
        <v>16</v>
      </c>
      <c r="C5" s="9">
        <v>6129604.4599999972</v>
      </c>
      <c r="E5" s="9">
        <v>6039991.4899999984</v>
      </c>
      <c r="G5" s="12"/>
      <c r="H5" s="12"/>
      <c r="I5" s="12"/>
      <c r="J5" s="12"/>
    </row>
    <row r="6" spans="2:10" ht="16">
      <c r="B6" s="2" t="s">
        <v>17</v>
      </c>
      <c r="C6" s="9">
        <v>5812843.4087553043</v>
      </c>
      <c r="E6" s="9">
        <v>6742570.7106012786</v>
      </c>
      <c r="G6" s="12"/>
      <c r="H6" s="12"/>
      <c r="I6" s="12"/>
      <c r="J6" s="12"/>
    </row>
    <row r="7" spans="2:10" ht="16">
      <c r="B7" s="2" t="s">
        <v>18</v>
      </c>
      <c r="C7" s="9">
        <v>1754159.9726003804</v>
      </c>
      <c r="E7" s="9">
        <v>1236738.3647244005</v>
      </c>
      <c r="G7" s="12"/>
      <c r="H7" s="12"/>
      <c r="I7" s="12"/>
      <c r="J7" s="12"/>
    </row>
    <row r="8" spans="2:10">
      <c r="B8" s="2" t="s">
        <v>19</v>
      </c>
      <c r="C8" s="9">
        <v>5853.51</v>
      </c>
      <c r="E8" s="9">
        <v>1056588.1499999999</v>
      </c>
    </row>
    <row r="9" spans="2:10">
      <c r="B9" s="2" t="s">
        <v>20</v>
      </c>
      <c r="C9" s="9">
        <v>946230.62058301142</v>
      </c>
      <c r="E9" s="9">
        <v>562442.72494819527</v>
      </c>
    </row>
    <row r="10" spans="2:10">
      <c r="B10" s="4" t="s">
        <v>21</v>
      </c>
      <c r="C10" s="5">
        <f>SUM(C4:C9)</f>
        <v>32350334.901806548</v>
      </c>
      <c r="E10" s="5">
        <f>SUM(E4:E9)</f>
        <v>33339974.370141722</v>
      </c>
    </row>
    <row r="11" spans="2:10">
      <c r="B11" s="4"/>
      <c r="C11" s="5"/>
      <c r="E11" s="5"/>
    </row>
    <row r="12" spans="2:10">
      <c r="B12" s="2" t="s">
        <v>22</v>
      </c>
      <c r="C12" s="9">
        <v>988020.55999999994</v>
      </c>
      <c r="E12" s="9">
        <v>1997288.55</v>
      </c>
    </row>
    <row r="13" spans="2:10">
      <c r="B13" s="2" t="s">
        <v>23</v>
      </c>
      <c r="C13" s="9">
        <v>25065518.640239991</v>
      </c>
      <c r="E13" s="9">
        <v>32300201.070239998</v>
      </c>
    </row>
    <row r="14" spans="2:10">
      <c r="B14" s="2" t="s">
        <v>24</v>
      </c>
      <c r="C14" s="9">
        <v>22806469.02</v>
      </c>
      <c r="E14" s="9">
        <v>20824117.34</v>
      </c>
    </row>
    <row r="15" spans="2:10">
      <c r="B15" s="4" t="s">
        <v>25</v>
      </c>
      <c r="C15" s="5">
        <f>SUM(C12:C14)</f>
        <v>48860008.220239989</v>
      </c>
      <c r="E15" s="5">
        <f>SUM(E12:E14)</f>
        <v>55121606.960239992</v>
      </c>
    </row>
    <row r="16" spans="2:10">
      <c r="B16" s="4" t="s">
        <v>26</v>
      </c>
      <c r="C16" s="5">
        <f>+C15+C10</f>
        <v>81210343.12204653</v>
      </c>
      <c r="E16" s="5">
        <f>+E15+E10</f>
        <v>88461581.330381721</v>
      </c>
    </row>
    <row r="17" spans="1:5">
      <c r="C17" s="9"/>
      <c r="E17" s="9"/>
    </row>
    <row r="18" spans="1:5">
      <c r="B18" s="2" t="s">
        <v>27</v>
      </c>
      <c r="C18" s="9">
        <v>25374694.800000001</v>
      </c>
      <c r="E18" s="9">
        <v>11620320.6</v>
      </c>
    </row>
    <row r="19" spans="1:5">
      <c r="B19" s="2" t="s">
        <v>28</v>
      </c>
      <c r="C19" s="9">
        <v>982966.427000002</v>
      </c>
      <c r="E19" s="9">
        <v>0.2900000000372529</v>
      </c>
    </row>
    <row r="20" spans="1:5">
      <c r="B20" s="2" t="s">
        <v>29</v>
      </c>
      <c r="C20" s="9">
        <v>-1366551.8979995798</v>
      </c>
      <c r="E20" s="9">
        <v>1118922.7817579198</v>
      </c>
    </row>
    <row r="21" spans="1:5">
      <c r="B21" s="2" t="s">
        <v>30</v>
      </c>
      <c r="C21" s="9">
        <v>365211.89999999997</v>
      </c>
      <c r="E21" s="9">
        <v>352150.69999999995</v>
      </c>
    </row>
    <row r="22" spans="1:5">
      <c r="A22" s="9"/>
      <c r="B22" s="2" t="s">
        <v>31</v>
      </c>
      <c r="C22" s="9">
        <v>-4000645.9923820952</v>
      </c>
      <c r="E22" s="9">
        <v>1708977.6210292312</v>
      </c>
    </row>
    <row r="23" spans="1:5">
      <c r="B23" s="2" t="s">
        <v>32</v>
      </c>
      <c r="C23" s="9">
        <v>-3151782.3790112641</v>
      </c>
      <c r="E23" s="9">
        <v>-2753498.7502113259</v>
      </c>
    </row>
    <row r="24" spans="1:5">
      <c r="B24" s="4" t="s">
        <v>33</v>
      </c>
      <c r="C24" s="5">
        <f>SUM(C18:C23)</f>
        <v>18203892.857607059</v>
      </c>
      <c r="E24" s="5">
        <f>SUM(E18:E23)</f>
        <v>12046873.242575824</v>
      </c>
    </row>
    <row r="25" spans="1:5">
      <c r="B25" s="2" t="s">
        <v>34</v>
      </c>
      <c r="C25" s="9">
        <v>248445.07444000011</v>
      </c>
      <c r="E25" s="9">
        <v>324703.47155400011</v>
      </c>
    </row>
    <row r="26" spans="1:5">
      <c r="A26" s="13"/>
      <c r="B26" s="4" t="s">
        <v>35</v>
      </c>
      <c r="C26" s="5">
        <f>SUM(C24:C25)</f>
        <v>18452337.932047058</v>
      </c>
      <c r="E26" s="5">
        <f>SUM(E24:E25)</f>
        <v>12371576.714129824</v>
      </c>
    </row>
    <row r="27" spans="1:5">
      <c r="B27" s="4"/>
      <c r="C27" s="5"/>
      <c r="E27" s="5"/>
    </row>
    <row r="28" spans="1:5">
      <c r="B28" s="2" t="s">
        <v>36</v>
      </c>
      <c r="C28" s="9">
        <v>28357323.989999995</v>
      </c>
      <c r="E28" s="9">
        <v>28195593.039999999</v>
      </c>
    </row>
    <row r="29" spans="1:5">
      <c r="B29" s="2" t="s">
        <v>37</v>
      </c>
      <c r="C29" s="9">
        <v>6322708.6600000001</v>
      </c>
      <c r="E29" s="9">
        <v>4807687</v>
      </c>
    </row>
    <row r="30" spans="1:5">
      <c r="B30" s="2" t="s">
        <v>38</v>
      </c>
      <c r="C30" s="9">
        <v>3292674.1844435595</v>
      </c>
      <c r="E30" s="9">
        <v>3842942.6391926771</v>
      </c>
    </row>
    <row r="31" spans="1:5">
      <c r="B31" s="2" t="s">
        <v>39</v>
      </c>
      <c r="C31" s="9">
        <v>0</v>
      </c>
      <c r="E31" s="9">
        <v>0</v>
      </c>
    </row>
    <row r="32" spans="1:5">
      <c r="B32" s="2" t="s">
        <v>20</v>
      </c>
      <c r="C32" s="9">
        <v>0</v>
      </c>
      <c r="E32" s="9">
        <v>0</v>
      </c>
    </row>
    <row r="33" spans="2:6">
      <c r="B33" s="4" t="s">
        <v>40</v>
      </c>
      <c r="C33" s="5">
        <f>SUM(C28:C32)</f>
        <v>37972706.834443554</v>
      </c>
      <c r="E33" s="5">
        <f>SUM(E28:E32)</f>
        <v>36846222.679192677</v>
      </c>
    </row>
    <row r="34" spans="2:6">
      <c r="B34" s="4"/>
      <c r="C34" s="5"/>
      <c r="E34" s="5"/>
    </row>
    <row r="35" spans="2:6">
      <c r="B35" s="2" t="s">
        <v>36</v>
      </c>
      <c r="C35" s="9">
        <v>0</v>
      </c>
      <c r="E35" s="9">
        <v>0</v>
      </c>
    </row>
    <row r="36" spans="2:6">
      <c r="B36" s="2" t="s">
        <v>37</v>
      </c>
      <c r="C36" s="9">
        <v>986252.35000000009</v>
      </c>
      <c r="E36" s="9">
        <v>3560416.5300000003</v>
      </c>
    </row>
    <row r="37" spans="2:6">
      <c r="B37" s="2" t="s">
        <v>38</v>
      </c>
      <c r="C37" s="9">
        <v>1384764.8955559442</v>
      </c>
      <c r="E37" s="9">
        <v>1325649.1170592229</v>
      </c>
    </row>
    <row r="38" spans="2:6">
      <c r="B38" s="2" t="s">
        <v>41</v>
      </c>
      <c r="C38" s="9">
        <v>33655.619999999995</v>
      </c>
      <c r="E38" s="9">
        <v>0</v>
      </c>
    </row>
    <row r="39" spans="2:6">
      <c r="B39" s="2" t="s">
        <v>42</v>
      </c>
      <c r="C39" s="9">
        <v>8890.6200000000008</v>
      </c>
      <c r="E39" s="9">
        <v>226879.62</v>
      </c>
    </row>
    <row r="40" spans="2:6">
      <c r="B40" s="2" t="s">
        <v>43</v>
      </c>
      <c r="C40" s="9">
        <v>22371734.209999997</v>
      </c>
      <c r="E40" s="9">
        <v>34130836.219999999</v>
      </c>
    </row>
    <row r="41" spans="2:6">
      <c r="B41" s="4" t="s">
        <v>44</v>
      </c>
      <c r="C41" s="5">
        <f>SUM(C35:C40)</f>
        <v>24785297.69555594</v>
      </c>
      <c r="E41" s="5">
        <f>SUM(E35:E40)</f>
        <v>39243781.487059221</v>
      </c>
    </row>
    <row r="42" spans="2:6">
      <c r="B42" s="4" t="s">
        <v>45</v>
      </c>
      <c r="C42" s="5">
        <f>+C41+C33</f>
        <v>62758004.529999495</v>
      </c>
      <c r="E42" s="5">
        <f>+E41+E33</f>
        <v>76090004.166251898</v>
      </c>
    </row>
    <row r="43" spans="2:6">
      <c r="B43" s="4"/>
      <c r="C43" s="8"/>
      <c r="E43" s="8"/>
    </row>
    <row r="44" spans="2:6">
      <c r="B44" s="4" t="s">
        <v>46</v>
      </c>
      <c r="C44" s="5">
        <f>+C42+C26</f>
        <v>81210342.462046549</v>
      </c>
      <c r="E44" s="5">
        <f>+E42+E26</f>
        <v>88461580.880381718</v>
      </c>
    </row>
    <row r="45" spans="2:6">
      <c r="C45" s="14"/>
      <c r="D45" s="15"/>
      <c r="E45" s="14"/>
      <c r="F45" s="15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B63E-F91F-3340-ADE1-DBFBDB3E16D5}">
  <dimension ref="B2:F41"/>
  <sheetViews>
    <sheetView zoomScale="110" zoomScaleNormal="110" workbookViewId="0">
      <pane xSplit="2" ySplit="1" topLeftCell="C2" activePane="bottomRight" state="frozen"/>
      <selection activeCell="G71" sqref="G71"/>
      <selection pane="topRight" activeCell="G71" sqref="G71"/>
      <selection pane="bottomLeft" activeCell="G71" sqref="G71"/>
      <selection pane="bottomRight" activeCell="J37" sqref="J37"/>
    </sheetView>
  </sheetViews>
  <sheetFormatPr baseColWidth="10" defaultColWidth="9.1640625" defaultRowHeight="14"/>
  <cols>
    <col min="1" max="1" width="11" style="2" customWidth="1"/>
    <col min="2" max="2" width="52.83203125" style="2" customWidth="1"/>
    <col min="3" max="3" width="15.83203125" style="2" customWidth="1"/>
    <col min="4" max="4" width="3" style="2" bestFit="1" customWidth="1"/>
    <col min="5" max="5" width="13.5" style="2" bestFit="1" customWidth="1"/>
    <col min="6" max="6" width="3" style="2" bestFit="1" customWidth="1"/>
    <col min="7" max="7" width="10.5" style="2" bestFit="1" customWidth="1"/>
    <col min="8" max="8" width="11" style="2" bestFit="1" customWidth="1"/>
    <col min="9" max="11" width="12.5" style="2" bestFit="1" customWidth="1"/>
    <col min="12" max="12" width="9.1640625" style="2"/>
    <col min="13" max="13" width="11.5" style="2" bestFit="1" customWidth="1"/>
    <col min="14" max="16384" width="9.1640625" style="2"/>
  </cols>
  <sheetData>
    <row r="2" spans="2:6">
      <c r="B2" s="1" t="s">
        <v>47</v>
      </c>
      <c r="C2" s="1">
        <v>44104</v>
      </c>
      <c r="D2" s="1"/>
      <c r="E2" s="1">
        <v>43738</v>
      </c>
      <c r="F2" s="1"/>
    </row>
    <row r="4" spans="2:6">
      <c r="B4" s="16" t="s">
        <v>48</v>
      </c>
    </row>
    <row r="5" spans="2:6">
      <c r="B5" s="17" t="s">
        <v>3</v>
      </c>
      <c r="C5" s="18">
        <v>-3318399.014960099</v>
      </c>
      <c r="E5" s="18">
        <v>-8785614.8502280917</v>
      </c>
    </row>
    <row r="6" spans="2:6">
      <c r="B6" s="17" t="s">
        <v>49</v>
      </c>
      <c r="C6" s="19"/>
      <c r="E6" s="19"/>
    </row>
    <row r="7" spans="2:6">
      <c r="B7" s="20" t="s">
        <v>50</v>
      </c>
      <c r="C7" s="19">
        <v>1770787.6935236659</v>
      </c>
      <c r="E7" s="19">
        <v>1803113.1236325416</v>
      </c>
    </row>
    <row r="8" spans="2:6">
      <c r="B8" s="20" t="s">
        <v>51</v>
      </c>
      <c r="C8" s="19">
        <v>1256723.2772425003</v>
      </c>
      <c r="E8" s="19">
        <v>696858.91403400013</v>
      </c>
    </row>
    <row r="9" spans="2:6">
      <c r="B9" s="20" t="s">
        <v>52</v>
      </c>
      <c r="C9" s="19">
        <v>0</v>
      </c>
      <c r="E9" s="19">
        <v>-3557.1900000000005</v>
      </c>
    </row>
    <row r="10" spans="2:6">
      <c r="B10" s="20" t="s">
        <v>53</v>
      </c>
      <c r="C10" s="19">
        <v>2994572.29</v>
      </c>
      <c r="E10" s="19">
        <v>2286588.9500000002</v>
      </c>
    </row>
    <row r="11" spans="2:6">
      <c r="B11" s="20" t="s">
        <v>54</v>
      </c>
      <c r="C11" s="19">
        <v>169323.89350607444</v>
      </c>
      <c r="E11" s="19">
        <v>247432.57157409471</v>
      </c>
    </row>
    <row r="12" spans="2:6">
      <c r="B12" s="20" t="s">
        <v>55</v>
      </c>
      <c r="C12" s="19">
        <v>302315.61212402</v>
      </c>
      <c r="E12" s="19">
        <v>-15724.903073819998</v>
      </c>
    </row>
    <row r="13" spans="2:6">
      <c r="B13" s="21" t="s">
        <v>56</v>
      </c>
      <c r="C13" s="18">
        <f>SUM(C5:C12)</f>
        <v>3175323.7514361618</v>
      </c>
      <c r="E13" s="18">
        <f>SUM(E5:E12)</f>
        <v>-3770903.3840612746</v>
      </c>
    </row>
    <row r="14" spans="2:6">
      <c r="B14" s="20" t="s">
        <v>57</v>
      </c>
      <c r="C14" s="19">
        <v>7519790.810000007</v>
      </c>
      <c r="E14" s="19">
        <v>6427774.4800000051</v>
      </c>
    </row>
    <row r="15" spans="2:6">
      <c r="B15" s="20" t="s">
        <v>58</v>
      </c>
      <c r="C15" s="19">
        <v>1009267.9900000001</v>
      </c>
      <c r="E15" s="19">
        <v>-3315127.1499999994</v>
      </c>
    </row>
    <row r="16" spans="2:6">
      <c r="B16" s="20" t="s">
        <v>59</v>
      </c>
      <c r="C16" s="19">
        <v>-7527589.4049579846</v>
      </c>
      <c r="E16" s="19">
        <v>-819585.39000000246</v>
      </c>
    </row>
    <row r="17" spans="2:5">
      <c r="B17" s="17" t="s">
        <v>60</v>
      </c>
      <c r="C17" s="18">
        <f>SUM(C13:C16)</f>
        <v>4176793.1464781845</v>
      </c>
      <c r="E17" s="18">
        <f>SUM(E13:E16)</f>
        <v>-1477841.4440612714</v>
      </c>
    </row>
    <row r="18" spans="2:5">
      <c r="B18" s="20" t="s">
        <v>61</v>
      </c>
      <c r="C18" s="19">
        <v>-301605</v>
      </c>
      <c r="E18" s="19">
        <v>-594075</v>
      </c>
    </row>
    <row r="19" spans="2:5">
      <c r="B19" s="17" t="s">
        <v>62</v>
      </c>
      <c r="C19" s="18">
        <f>SUM(C17:C18)</f>
        <v>3875188.1464781845</v>
      </c>
      <c r="E19" s="18">
        <f>SUM(E17:E18)</f>
        <v>-2071916.4440612714</v>
      </c>
    </row>
    <row r="20" spans="2:5">
      <c r="B20" s="20"/>
      <c r="C20" s="22"/>
      <c r="E20" s="22"/>
    </row>
    <row r="21" spans="2:5">
      <c r="B21" s="23" t="s">
        <v>63</v>
      </c>
      <c r="C21" s="19"/>
      <c r="E21" s="19"/>
    </row>
    <row r="22" spans="2:5">
      <c r="B22" s="20" t="s">
        <v>64</v>
      </c>
      <c r="C22" s="19">
        <v>0</v>
      </c>
      <c r="E22" s="19">
        <v>-709920</v>
      </c>
    </row>
    <row r="23" spans="2:5">
      <c r="B23" s="20" t="s">
        <v>65</v>
      </c>
      <c r="C23" s="19">
        <v>-4231512.6050420171</v>
      </c>
      <c r="E23" s="19">
        <v>0</v>
      </c>
    </row>
    <row r="24" spans="2:5">
      <c r="B24" s="20" t="s">
        <v>66</v>
      </c>
      <c r="C24" s="19">
        <v>-930673.36167769041</v>
      </c>
      <c r="E24" s="19">
        <v>-620693.83667550795</v>
      </c>
    </row>
    <row r="25" spans="2:5">
      <c r="B25" s="20" t="s">
        <v>67</v>
      </c>
      <c r="C25" s="19">
        <v>83460.010000000708</v>
      </c>
      <c r="E25" s="19">
        <v>183270.57000000251</v>
      </c>
    </row>
    <row r="26" spans="2:5">
      <c r="B26" s="17" t="s">
        <v>68</v>
      </c>
      <c r="C26" s="24">
        <f>SUM(C22:C25)</f>
        <v>-5078725.9567197068</v>
      </c>
      <c r="E26" s="24">
        <f>SUM(E22:E25)</f>
        <v>-1147343.2666755053</v>
      </c>
    </row>
    <row r="27" spans="2:5">
      <c r="B27" s="20"/>
      <c r="C27" s="22"/>
      <c r="E27" s="22"/>
    </row>
    <row r="28" spans="2:5">
      <c r="B28" s="23" t="s">
        <v>69</v>
      </c>
      <c r="C28" s="22"/>
      <c r="E28" s="22"/>
    </row>
    <row r="29" spans="2:5">
      <c r="B29" s="20" t="s">
        <v>70</v>
      </c>
      <c r="C29" s="19">
        <v>8853596.8330000006</v>
      </c>
      <c r="E29" s="19">
        <v>0</v>
      </c>
    </row>
    <row r="30" spans="2:5">
      <c r="B30" s="20" t="s">
        <v>71</v>
      </c>
      <c r="C30" s="19">
        <v>-951360</v>
      </c>
      <c r="E30" s="19"/>
    </row>
    <row r="31" spans="2:5">
      <c r="B31" s="25" t="s">
        <v>72</v>
      </c>
      <c r="C31" s="19">
        <v>-1059142.52</v>
      </c>
      <c r="E31" s="19">
        <v>-605964.81999999902</v>
      </c>
    </row>
    <row r="32" spans="2:5">
      <c r="B32" s="25" t="s">
        <v>73</v>
      </c>
      <c r="C32" s="19">
        <v>0</v>
      </c>
      <c r="E32" s="19">
        <v>9600000</v>
      </c>
    </row>
    <row r="33" spans="2:5">
      <c r="B33" s="25" t="s">
        <v>74</v>
      </c>
      <c r="C33" s="19">
        <v>0</v>
      </c>
      <c r="E33" s="19">
        <v>-4186000</v>
      </c>
    </row>
    <row r="34" spans="2:5">
      <c r="B34" s="25" t="s">
        <v>75</v>
      </c>
      <c r="C34" s="19">
        <v>-798047.52975847013</v>
      </c>
      <c r="E34" s="19">
        <v>-947262.13926321489</v>
      </c>
    </row>
    <row r="35" spans="2:5">
      <c r="B35" s="20" t="s">
        <v>76</v>
      </c>
      <c r="C35" s="19">
        <v>-2832841.3400000045</v>
      </c>
      <c r="E35" s="19">
        <v>-2105833.669999999</v>
      </c>
    </row>
    <row r="36" spans="2:5">
      <c r="B36" s="20" t="s">
        <v>77</v>
      </c>
      <c r="C36" s="19">
        <v>-26316.380000000005</v>
      </c>
      <c r="E36" s="19">
        <v>0</v>
      </c>
    </row>
    <row r="37" spans="2:5">
      <c r="B37" s="17" t="s">
        <v>78</v>
      </c>
      <c r="C37" s="24">
        <f>SUM(C29:C36)</f>
        <v>3185889.0632415265</v>
      </c>
      <c r="E37" s="24">
        <f>SUM(E29:E36)</f>
        <v>1754939.3707367876</v>
      </c>
    </row>
    <row r="38" spans="2:5">
      <c r="B38" s="17"/>
      <c r="C38" s="22"/>
      <c r="E38" s="22"/>
    </row>
    <row r="39" spans="2:5">
      <c r="B39" s="17" t="s">
        <v>79</v>
      </c>
      <c r="C39" s="18">
        <f>+C37+C26+C19</f>
        <v>1982351.2530000042</v>
      </c>
      <c r="E39" s="18">
        <f>+E37+E26+E19</f>
        <v>-1464320.3399999891</v>
      </c>
    </row>
    <row r="40" spans="2:5">
      <c r="B40" s="17" t="s">
        <v>80</v>
      </c>
      <c r="C40" s="19">
        <v>20824117.34</v>
      </c>
      <c r="E40" s="19">
        <v>13047882.340000002</v>
      </c>
    </row>
    <row r="41" spans="2:5">
      <c r="B41" s="17" t="s">
        <v>81</v>
      </c>
      <c r="C41" s="18">
        <f>+C40+C39</f>
        <v>22806468.593000002</v>
      </c>
      <c r="E41" s="18">
        <f>+E40+E39</f>
        <v>11583562.000000013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AB69C-1EA7-A941-BF38-6B053FCBDD50}">
  <dimension ref="B1:J35"/>
  <sheetViews>
    <sheetView topLeftCell="B1" zoomScale="110" zoomScaleNormal="110" workbookViewId="0">
      <pane xSplit="1" ySplit="2" topLeftCell="C3" activePane="bottomRight" state="frozen"/>
      <selection activeCell="G71" sqref="G71"/>
      <selection pane="topRight" activeCell="G71" sqref="G71"/>
      <selection pane="bottomLeft" activeCell="G71" sqref="G71"/>
      <selection pane="bottomRight" activeCell="B1" sqref="B1"/>
    </sheetView>
  </sheetViews>
  <sheetFormatPr baseColWidth="10" defaultColWidth="9.1640625" defaultRowHeight="15"/>
  <cols>
    <col min="1" max="1" width="9.1640625" style="26"/>
    <col min="2" max="2" width="34.5" style="26" bestFit="1" customWidth="1"/>
    <col min="3" max="4" width="16.1640625" style="26" customWidth="1"/>
    <col min="5" max="5" width="16.6640625" style="26" bestFit="1" customWidth="1"/>
    <col min="6" max="6" width="15.5" style="26" bestFit="1" customWidth="1"/>
    <col min="7" max="7" width="17.1640625" style="26" customWidth="1"/>
    <col min="8" max="8" width="16.1640625" style="26" customWidth="1"/>
    <col min="9" max="9" width="17" style="26" customWidth="1"/>
    <col min="10" max="10" width="16.1640625" style="26" customWidth="1"/>
    <col min="11" max="11" width="11.1640625" style="26" customWidth="1"/>
    <col min="12" max="12" width="10.5" style="26" customWidth="1"/>
    <col min="13" max="13" width="10.83203125" style="26" bestFit="1" customWidth="1"/>
    <col min="14" max="16384" width="9.1640625" style="26"/>
  </cols>
  <sheetData>
    <row r="1" spans="2:10" s="44" customFormat="1">
      <c r="C1" s="45"/>
      <c r="D1" s="45"/>
      <c r="E1" s="45"/>
      <c r="F1" s="45"/>
      <c r="G1" s="45"/>
      <c r="H1" s="45"/>
      <c r="I1" s="45"/>
      <c r="J1" s="45"/>
    </row>
    <row r="2" spans="2:10" s="46" customFormat="1" ht="30">
      <c r="B2" s="47" t="s">
        <v>96</v>
      </c>
      <c r="C2" s="48" t="s">
        <v>27</v>
      </c>
      <c r="D2" s="48" t="s">
        <v>28</v>
      </c>
      <c r="E2" s="48" t="s">
        <v>29</v>
      </c>
      <c r="F2" s="48" t="s">
        <v>30</v>
      </c>
      <c r="G2" s="48" t="s">
        <v>31</v>
      </c>
      <c r="H2" s="48" t="s">
        <v>33</v>
      </c>
      <c r="I2" s="48" t="s">
        <v>34</v>
      </c>
      <c r="J2" s="48" t="s">
        <v>35</v>
      </c>
    </row>
    <row r="3" spans="2:10" s="44" customFormat="1">
      <c r="C3" s="45"/>
      <c r="D3" s="45"/>
      <c r="E3" s="45"/>
      <c r="F3" s="45"/>
      <c r="G3" s="45"/>
      <c r="H3" s="45"/>
      <c r="I3" s="45"/>
      <c r="J3" s="45"/>
    </row>
    <row r="4" spans="2:10">
      <c r="B4" s="30">
        <v>43830</v>
      </c>
      <c r="C4" s="31">
        <v>11620320.6</v>
      </c>
      <c r="D4" s="31">
        <v>0.2900000000372529</v>
      </c>
      <c r="E4" s="31">
        <v>1118922.7817579198</v>
      </c>
      <c r="F4" s="31">
        <v>352150.69999999995</v>
      </c>
      <c r="G4" s="31">
        <v>-1044521.1291820947</v>
      </c>
      <c r="H4" s="32">
        <v>12046873.242575824</v>
      </c>
      <c r="I4" s="31">
        <v>324703.47155400011</v>
      </c>
      <c r="J4" s="32">
        <v>12371576.714129824</v>
      </c>
    </row>
    <row r="5" spans="2:10" s="44" customFormat="1">
      <c r="C5" s="45"/>
      <c r="D5" s="45"/>
      <c r="E5" s="45"/>
      <c r="F5" s="45"/>
      <c r="G5" s="45"/>
      <c r="H5" s="45"/>
      <c r="I5" s="45"/>
      <c r="J5" s="45"/>
    </row>
    <row r="6" spans="2:10">
      <c r="B6" s="27" t="s">
        <v>5</v>
      </c>
      <c r="C6" s="33">
        <v>0</v>
      </c>
      <c r="D6" s="33">
        <v>0</v>
      </c>
      <c r="E6" s="33"/>
      <c r="F6" s="33">
        <v>0</v>
      </c>
      <c r="G6" s="34">
        <v>-3151782.3890112876</v>
      </c>
      <c r="H6" s="35">
        <v>-3151782.3890112876</v>
      </c>
      <c r="I6" s="35">
        <v>133555.26968600001</v>
      </c>
      <c r="J6" s="36">
        <v>-3018227.1193252876</v>
      </c>
    </row>
    <row r="7" spans="2:10">
      <c r="B7" s="27" t="s">
        <v>83</v>
      </c>
      <c r="C7" s="37">
        <v>0</v>
      </c>
      <c r="D7" s="37">
        <v>0</v>
      </c>
      <c r="E7" s="37"/>
      <c r="F7" s="37">
        <v>0</v>
      </c>
      <c r="G7" s="37">
        <v>0</v>
      </c>
      <c r="H7" s="38">
        <v>0</v>
      </c>
      <c r="I7" s="37">
        <v>0</v>
      </c>
      <c r="J7" s="39">
        <v>0</v>
      </c>
    </row>
    <row r="8" spans="2:10">
      <c r="B8" s="29" t="s">
        <v>84</v>
      </c>
      <c r="C8" s="40">
        <v>0</v>
      </c>
      <c r="D8" s="40">
        <v>0</v>
      </c>
      <c r="E8" s="40"/>
      <c r="F8" s="40">
        <v>0</v>
      </c>
      <c r="G8" s="35">
        <v>-3151782.3890112876</v>
      </c>
      <c r="H8" s="35">
        <v>-3151782.3890112876</v>
      </c>
      <c r="I8" s="35">
        <v>133555.26968600001</v>
      </c>
      <c r="J8" s="36">
        <v>-3018227.1193252876</v>
      </c>
    </row>
    <row r="9" spans="2:10">
      <c r="B9" s="41" t="s">
        <v>85</v>
      </c>
      <c r="C9" s="34"/>
      <c r="D9" s="34"/>
      <c r="E9" s="34"/>
      <c r="F9" s="34"/>
      <c r="G9" s="34"/>
      <c r="H9" s="34"/>
      <c r="I9" s="34"/>
      <c r="J9" s="36">
        <v>0</v>
      </c>
    </row>
    <row r="10" spans="2:10">
      <c r="B10" s="27" t="s">
        <v>91</v>
      </c>
      <c r="C10" s="34">
        <v>1104664.1000000015</v>
      </c>
      <c r="D10" s="34">
        <v>8070047.6429999992</v>
      </c>
      <c r="E10" s="34">
        <v>-321114.90999999997</v>
      </c>
      <c r="F10" s="34"/>
      <c r="G10" s="34"/>
      <c r="H10" s="34">
        <v>8853596.8330000006</v>
      </c>
      <c r="I10" s="34"/>
      <c r="J10" s="36">
        <v>8853596.8330000006</v>
      </c>
    </row>
    <row r="11" spans="2:10">
      <c r="B11" s="27" t="s">
        <v>92</v>
      </c>
      <c r="C11" s="34">
        <v>8907489.3029999994</v>
      </c>
      <c r="D11" s="34">
        <v>-7087082.0029999996</v>
      </c>
      <c r="E11" s="34"/>
      <c r="F11" s="34"/>
      <c r="G11" s="34">
        <v>-1820407.3</v>
      </c>
      <c r="H11" s="34">
        <v>0</v>
      </c>
      <c r="I11" s="34"/>
      <c r="J11" s="36">
        <v>0</v>
      </c>
    </row>
    <row r="12" spans="2:10">
      <c r="B12" s="27" t="s">
        <v>93</v>
      </c>
      <c r="C12" s="34">
        <v>1272498</v>
      </c>
      <c r="D12" s="34"/>
      <c r="E12" s="34"/>
      <c r="F12" s="34"/>
      <c r="G12" s="34">
        <v>-1272498</v>
      </c>
      <c r="H12" s="34">
        <v>0</v>
      </c>
      <c r="I12" s="34"/>
      <c r="J12" s="36">
        <v>0</v>
      </c>
    </row>
    <row r="13" spans="2:10">
      <c r="B13" s="27" t="s">
        <v>94</v>
      </c>
      <c r="C13" s="34">
        <v>2469722.7970000003</v>
      </c>
      <c r="D13" s="34"/>
      <c r="E13" s="34">
        <v>-2494722.7970000003</v>
      </c>
      <c r="F13" s="34"/>
      <c r="G13" s="34"/>
      <c r="H13" s="34">
        <v>-25000</v>
      </c>
      <c r="I13" s="34"/>
      <c r="J13" s="36">
        <v>-25000</v>
      </c>
    </row>
    <row r="14" spans="2:10">
      <c r="B14" s="27" t="s">
        <v>87</v>
      </c>
      <c r="C14" s="34"/>
      <c r="D14" s="34"/>
      <c r="E14" s="34">
        <v>1256723.2772425003</v>
      </c>
      <c r="F14" s="34"/>
      <c r="G14" s="34"/>
      <c r="H14" s="34">
        <v>1256723.2772425003</v>
      </c>
      <c r="I14" s="34">
        <v>0</v>
      </c>
      <c r="J14" s="36">
        <v>1256723.2772425003</v>
      </c>
    </row>
    <row r="15" spans="2:10">
      <c r="B15" s="27"/>
      <c r="C15" s="34"/>
      <c r="D15" s="34"/>
      <c r="E15" s="34">
        <v>-926360</v>
      </c>
      <c r="F15" s="34"/>
      <c r="G15" s="34"/>
      <c r="H15" s="34">
        <v>-926360</v>
      </c>
      <c r="I15" s="34"/>
      <c r="J15" s="36">
        <v>-926360</v>
      </c>
    </row>
    <row r="16" spans="2:10">
      <c r="B16" s="27" t="s">
        <v>95</v>
      </c>
      <c r="C16" s="34"/>
      <c r="D16" s="34"/>
      <c r="E16" s="34"/>
      <c r="F16" s="34"/>
      <c r="G16" s="34">
        <v>149841.66680000001</v>
      </c>
      <c r="H16" s="34">
        <v>149841.66680000001</v>
      </c>
      <c r="I16" s="34">
        <v>-209813.66680000001</v>
      </c>
      <c r="J16" s="36">
        <v>-59972</v>
      </c>
    </row>
    <row r="17" spans="2:10">
      <c r="B17" s="27" t="s">
        <v>90</v>
      </c>
      <c r="C17" s="34"/>
      <c r="D17" s="34"/>
      <c r="F17" s="34">
        <v>13061.200000000012</v>
      </c>
      <c r="G17" s="34">
        <v>-13061.200000000012</v>
      </c>
      <c r="H17" s="34">
        <v>0</v>
      </c>
      <c r="I17" s="34"/>
      <c r="J17" s="36">
        <v>0</v>
      </c>
    </row>
    <row r="18" spans="2:10">
      <c r="B18" s="27"/>
      <c r="C18" s="28"/>
      <c r="D18" s="28"/>
      <c r="E18" s="28"/>
      <c r="F18" s="28"/>
      <c r="G18" s="28"/>
      <c r="H18" s="28"/>
      <c r="I18" s="42"/>
      <c r="J18" s="39"/>
    </row>
    <row r="19" spans="2:10">
      <c r="B19" s="30">
        <v>44104</v>
      </c>
      <c r="C19" s="31">
        <v>25374694.800000001</v>
      </c>
      <c r="D19" s="31">
        <v>982966.427000002</v>
      </c>
      <c r="E19" s="31">
        <v>-1366551.8979995798</v>
      </c>
      <c r="F19" s="31">
        <v>365211.89999999997</v>
      </c>
      <c r="G19" s="31">
        <v>-7152428.3713933593</v>
      </c>
      <c r="H19" s="32">
        <v>18203892.857607059</v>
      </c>
      <c r="I19" s="31">
        <v>248445.07444000011</v>
      </c>
      <c r="J19" s="32">
        <v>18452337.932047058</v>
      </c>
    </row>
    <row r="20" spans="2:10" s="44" customFormat="1">
      <c r="C20" s="45"/>
      <c r="D20" s="45"/>
      <c r="E20" s="45"/>
      <c r="F20" s="45"/>
      <c r="G20" s="45"/>
      <c r="H20" s="45"/>
      <c r="I20" s="45"/>
      <c r="J20" s="45"/>
    </row>
    <row r="21" spans="2:10">
      <c r="B21" s="43"/>
      <c r="C21" s="43"/>
      <c r="D21" s="43"/>
      <c r="E21" s="43"/>
      <c r="F21" s="43"/>
      <c r="G21" s="43"/>
      <c r="H21" s="43"/>
      <c r="I21" s="43"/>
      <c r="J21" s="43"/>
    </row>
    <row r="22" spans="2:10">
      <c r="B22" s="30">
        <v>43465</v>
      </c>
      <c r="C22" s="31">
        <v>5175523.8</v>
      </c>
      <c r="D22" s="31">
        <v>2594888.94</v>
      </c>
      <c r="E22" s="31">
        <v>1038755.0919214198</v>
      </c>
      <c r="F22" s="31">
        <v>266123.64</v>
      </c>
      <c r="G22" s="31">
        <v>4723436.5010292334</v>
      </c>
      <c r="H22" s="31">
        <v>13798727.972950656</v>
      </c>
      <c r="I22" s="31">
        <v>201818.20098799997</v>
      </c>
      <c r="J22" s="31">
        <v>14000546.173938656</v>
      </c>
    </row>
    <row r="23" spans="2:10">
      <c r="B23" s="30"/>
      <c r="C23" s="35"/>
      <c r="D23" s="35"/>
      <c r="E23" s="35"/>
      <c r="F23" s="35"/>
      <c r="G23" s="35"/>
      <c r="H23" s="35"/>
      <c r="I23" s="35"/>
      <c r="J23" s="35"/>
    </row>
    <row r="24" spans="2:10">
      <c r="B24" s="27" t="s">
        <v>5</v>
      </c>
      <c r="C24" s="33">
        <v>0</v>
      </c>
      <c r="D24" s="33">
        <v>0</v>
      </c>
      <c r="E24" s="33"/>
      <c r="F24" s="33">
        <v>0</v>
      </c>
      <c r="G24" s="34">
        <v>-7581611.0938992267</v>
      </c>
      <c r="H24" s="35">
        <v>-7581611.0938992267</v>
      </c>
      <c r="I24" s="35">
        <v>30155.384353999922</v>
      </c>
      <c r="J24" s="36">
        <v>-7551455.7095452268</v>
      </c>
    </row>
    <row r="25" spans="2:10">
      <c r="B25" s="27" t="s">
        <v>83</v>
      </c>
      <c r="C25" s="37">
        <v>0</v>
      </c>
      <c r="D25" s="37">
        <v>0</v>
      </c>
      <c r="E25" s="37"/>
      <c r="F25" s="37">
        <v>0</v>
      </c>
      <c r="G25" s="37">
        <v>0</v>
      </c>
      <c r="H25" s="38">
        <v>0</v>
      </c>
      <c r="I25" s="37">
        <v>0</v>
      </c>
      <c r="J25" s="39">
        <v>0</v>
      </c>
    </row>
    <row r="26" spans="2:10">
      <c r="B26" s="29" t="s">
        <v>84</v>
      </c>
      <c r="C26" s="40">
        <v>0</v>
      </c>
      <c r="D26" s="40">
        <v>0</v>
      </c>
      <c r="E26" s="40">
        <v>0</v>
      </c>
      <c r="F26" s="40">
        <v>0</v>
      </c>
      <c r="G26" s="35">
        <v>-7581611.0938992267</v>
      </c>
      <c r="H26" s="35">
        <v>-7581611.0938992267</v>
      </c>
      <c r="I26" s="35">
        <v>30155.384353999922</v>
      </c>
      <c r="J26" s="36">
        <v>-7551455.7095452268</v>
      </c>
    </row>
    <row r="27" spans="2:10">
      <c r="B27" s="41" t="s">
        <v>85</v>
      </c>
      <c r="C27" s="34"/>
      <c r="D27" s="34"/>
      <c r="E27" s="34"/>
      <c r="F27" s="34"/>
      <c r="G27" s="34"/>
      <c r="H27" s="34"/>
      <c r="I27" s="34"/>
      <c r="J27" s="36">
        <v>0</v>
      </c>
    </row>
    <row r="28" spans="2:10">
      <c r="B28" s="27" t="s">
        <v>86</v>
      </c>
      <c r="C28" s="34">
        <v>5093822.49</v>
      </c>
      <c r="D28" s="34">
        <v>-2165390.64</v>
      </c>
      <c r="E28" s="34"/>
      <c r="F28" s="34"/>
      <c r="G28" s="34">
        <v>-2928431.85</v>
      </c>
      <c r="H28" s="34">
        <v>0</v>
      </c>
      <c r="I28" s="34">
        <v>0</v>
      </c>
      <c r="J28" s="36">
        <v>0</v>
      </c>
    </row>
    <row r="29" spans="2:10">
      <c r="B29" s="27" t="s">
        <v>87</v>
      </c>
      <c r="C29" s="34">
        <v>921476.3</v>
      </c>
      <c r="D29" s="34"/>
      <c r="E29" s="34">
        <v>-224617.38596599991</v>
      </c>
      <c r="F29" s="34"/>
      <c r="G29" s="34"/>
      <c r="H29" s="34">
        <v>696858.91403400013</v>
      </c>
      <c r="I29" s="34">
        <v>0</v>
      </c>
      <c r="J29" s="36">
        <v>696858.91403400013</v>
      </c>
    </row>
    <row r="30" spans="2:10">
      <c r="B30" s="27" t="s">
        <v>88</v>
      </c>
      <c r="C30" s="34"/>
      <c r="D30" s="34"/>
      <c r="E30" s="34"/>
      <c r="F30" s="34"/>
      <c r="G30" s="34"/>
      <c r="H30" s="34">
        <v>0</v>
      </c>
      <c r="I30" s="34">
        <v>0</v>
      </c>
      <c r="J30" s="36">
        <v>0</v>
      </c>
    </row>
    <row r="31" spans="2:10">
      <c r="B31" s="27" t="s">
        <v>89</v>
      </c>
      <c r="C31" s="34"/>
      <c r="D31" s="34"/>
      <c r="E31" s="34"/>
      <c r="F31" s="34"/>
      <c r="G31" s="34"/>
      <c r="H31" s="34"/>
      <c r="I31" s="34"/>
      <c r="J31" s="36">
        <v>0</v>
      </c>
    </row>
    <row r="32" spans="2:10">
      <c r="B32" s="27" t="s">
        <v>90</v>
      </c>
      <c r="C32" s="34"/>
      <c r="D32" s="34"/>
      <c r="E32" s="34"/>
      <c r="F32" s="34"/>
      <c r="G32" s="34"/>
      <c r="H32" s="34">
        <v>0</v>
      </c>
      <c r="I32" s="34">
        <v>0</v>
      </c>
      <c r="J32" s="36">
        <v>0</v>
      </c>
    </row>
    <row r="33" spans="2:10">
      <c r="B33" s="27"/>
      <c r="C33" s="28"/>
      <c r="D33" s="28"/>
      <c r="E33" s="28"/>
      <c r="F33" s="28"/>
      <c r="G33" s="28"/>
      <c r="H33" s="28"/>
      <c r="I33" s="42"/>
      <c r="J33" s="39"/>
    </row>
    <row r="34" spans="2:10">
      <c r="B34" s="30">
        <v>43738</v>
      </c>
      <c r="C34" s="31">
        <v>11190822.33</v>
      </c>
      <c r="D34" s="31">
        <v>429498.56000000052</v>
      </c>
      <c r="E34" s="31">
        <v>814137.70595541992</v>
      </c>
      <c r="F34" s="31">
        <v>266123.64</v>
      </c>
      <c r="G34" s="31">
        <v>-5786606.4128699992</v>
      </c>
      <c r="H34" s="32">
        <v>6913975.8230854217</v>
      </c>
      <c r="I34" s="31">
        <v>231973.58534199989</v>
      </c>
      <c r="J34" s="32">
        <v>7145949.4084274219</v>
      </c>
    </row>
    <row r="35" spans="2:10" s="44" customFormat="1">
      <c r="C35" s="45"/>
      <c r="D35" s="45"/>
      <c r="E35" s="45"/>
      <c r="F35" s="45"/>
      <c r="G35" s="45"/>
      <c r="H35" s="45"/>
      <c r="I35" s="45"/>
      <c r="J35" s="45"/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6B5AD49F56394D8C00C5CDFFD09953" ma:contentTypeVersion="11" ma:contentTypeDescription="Create a new document." ma:contentTypeScope="" ma:versionID="9c493ae5f5e1a41a1797020a4ed01413">
  <xsd:schema xmlns:xsd="http://www.w3.org/2001/XMLSchema" xmlns:xs="http://www.w3.org/2001/XMLSchema" xmlns:p="http://schemas.microsoft.com/office/2006/metadata/properties" xmlns:ns2="a017f9cb-3086-40bb-889d-537e60c1d544" xmlns:ns3="cab6bcf2-2056-4228-9b00-2355bac484a6" targetNamespace="http://schemas.microsoft.com/office/2006/metadata/properties" ma:root="true" ma:fieldsID="384606657219a0ab4c06db4e71b4b231" ns2:_="" ns3:_="">
    <xsd:import namespace="a017f9cb-3086-40bb-889d-537e60c1d544"/>
    <xsd:import namespace="cab6bcf2-2056-4228-9b00-2355bac484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7f9cb-3086-40bb-889d-537e60c1d5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e" ma:index="18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6bcf2-2056-4228-9b00-2355bac484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a017f9cb-3086-40bb-889d-537e60c1d544" xsi:nil="true"/>
  </documentManagement>
</p:properties>
</file>

<file path=customXml/itemProps1.xml><?xml version="1.0" encoding="utf-8"?>
<ds:datastoreItem xmlns:ds="http://schemas.openxmlformats.org/officeDocument/2006/customXml" ds:itemID="{690AB9E9-6794-44E4-B716-8DE987BBFF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19444A-87D0-4EA9-B310-262E2B092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17f9cb-3086-40bb-889d-537e60c1d544"/>
    <ds:schemaRef ds:uri="cab6bcf2-2056-4228-9b00-2355bac484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CC0C96-BA66-4AF2-8B4C-83B878A2855F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a017f9cb-3086-40bb-889d-537e60c1d544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ab6bcf2-2056-4228-9b00-2355bac484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SOCI</vt:lpstr>
      <vt:lpstr>SOFP</vt:lpstr>
      <vt:lpstr>SOCF</vt:lpstr>
      <vt:lpstr>SOCE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Adrian Victor Stanescu</cp:lastModifiedBy>
  <dcterms:created xsi:type="dcterms:W3CDTF">2020-11-10T09:00:34Z</dcterms:created>
  <dcterms:modified xsi:type="dcterms:W3CDTF">2020-11-11T16:53:33Z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0x0101000E6B5AD49F56394D8C00C5CDFFD09953</vt:lpwstr>
  </property>
</Properties>
</file>